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 ContentType="application/msword"/>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showHorizontalScroll="0" showVerticalScroll="0" showSheetTabs="0" xWindow="120" yWindow="75" windowWidth="15600" windowHeight="11760" activeTab="0"/>
  </bookViews>
  <sheets>
    <sheet name="Tax Calculator" sheetId="1" r:id="rId1"/>
    <sheet name="Application Form" sheetId="2" r:id="rId2"/>
  </sheets>
  <definedNames>
    <definedName name="_xlnm.Print_Area" localSheetId="0">'Tax Calculator'!$A$1:$AC$67</definedName>
  </definedNames>
  <calcPr calcId="125725"/>
</workbook>
</file>

<file path=xl/sharedStrings.xml><?xml version="1.0" encoding="utf-8"?>
<sst xmlns="http://schemas.openxmlformats.org/spreadsheetml/2006/main" count="75" uniqueCount="40">
  <si>
    <t>ON-LINE INCOME TAX CALCULATOR FOR THE TAX YEAR 2011/12</t>
  </si>
  <si>
    <t>STEPS TO USE CALCULATOR AND DETERMINE MOST BENEFICIAL TAX SYSTEM</t>
  </si>
  <si>
    <t>1.</t>
  </si>
  <si>
    <t>Please insert assessable annual income in the shaded box.</t>
  </si>
  <si>
    <t>(Assessable income should include Benefits-in-kind)</t>
  </si>
  <si>
    <t>2.</t>
  </si>
  <si>
    <t>Please insert the total of all the allowances you are eligible for 2011/12 in the shaded box.</t>
  </si>
  <si>
    <t>If you are presently under the Allowance Based System please enter the total allowances as indicated on the latest PAYE Allowances Certificate issued by the Income Tax Office.</t>
  </si>
  <si>
    <t>3.</t>
  </si>
  <si>
    <t>If you are currently taxed under the Allowance Based System and the result shown above is a SAVING under the Gross Income Based System then you may elect to be taxed under this system by either downloading an application form using the link provided below and subsequently posting the completed form to the Income Tax Office, or collecting and susbequently submitting the application form to the Income Tax Office. Forms are available at either the PAYE Counter on the ground floor, or from the Reception on the top floor.</t>
  </si>
  <si>
    <t>4.</t>
  </si>
  <si>
    <t>In the event of any queries please contact the Income Tax Office on any of the following:</t>
  </si>
  <si>
    <t>PAYE</t>
  </si>
  <si>
    <t>Tel.</t>
  </si>
  <si>
    <t>Fax.</t>
  </si>
  <si>
    <t>Email</t>
  </si>
  <si>
    <t>200 74924</t>
  </si>
  <si>
    <t>200 40020</t>
  </si>
  <si>
    <t>paye@gibraltar.gov.gi</t>
  </si>
  <si>
    <t>SELF- EMPLOYED</t>
  </si>
  <si>
    <t>200 74874</t>
  </si>
  <si>
    <t>200 57621</t>
  </si>
  <si>
    <t>ALLOWANCE BASED SYSTEM</t>
  </si>
  <si>
    <t>£</t>
  </si>
  <si>
    <t>=</t>
  </si>
  <si>
    <t>GROSS INCOME BASED SYSTEM</t>
  </si>
  <si>
    <t>@</t>
  </si>
  <si>
    <t>Tax credit - the greater of:</t>
  </si>
  <si>
    <t>-</t>
  </si>
  <si>
    <t xml:space="preserve">  RESULT SUMMARY</t>
  </si>
  <si>
    <t>Tax liability</t>
  </si>
  <si>
    <t>Effective rate</t>
  </si>
  <si>
    <t>GOVERNMENT OF GIBRALTAR</t>
  </si>
  <si>
    <t>MINISTRY OF FINANCE</t>
  </si>
  <si>
    <t>INCOME TAX OFFICE</t>
  </si>
  <si>
    <t>2% of liability above; or</t>
  </si>
  <si>
    <t>This on-line tax calculator enables taxpayers to compare their liabilities under the two tax systems currently operated in Gibraltar - The Allowance Based System and the Gross Income Based System - and indicate which is the more beneficial alternative for the taxpayer.</t>
  </si>
  <si>
    <t>selfemployed@gibraltar.gi</t>
  </si>
  <si>
    <t>This calculator is for comparative reference purposes only and may not necessarily reflect your actual liability for the year of assessment, which may be affected by other legislative factors not considered above. The Income Tax Office cannot be held responsible for differences arising between the tax liability arrived at using the calculator above and that determined by the tax assessment for the year of assessment.</t>
  </si>
  <si>
    <t>DISCLAIMER</t>
  </si>
</sst>
</file>

<file path=xl/styles.xml><?xml version="1.0" encoding="utf-8"?>
<styleSheet xmlns="http://schemas.openxmlformats.org/spreadsheetml/2006/main">
  <numFmts count="3">
    <numFmt numFmtId="6" formatCode="&quot;£&quot;#,##0;[Red]\-&quot;£&quot;#,##0"/>
    <numFmt numFmtId="43" formatCode="_-* #,##0.00_-;\-* #,##0.00_-;_-* &quot;-&quot;??_-;_-@_-"/>
    <numFmt numFmtId="164" formatCode="&quot;£&quot;* #,##0.00;\-&quot;£&quot;* #,##0.00_-;_-&quot;£&quot;* &quot;-&quot;??_-;_-@_-"/>
  </numFmts>
  <fonts count="19">
    <font>
      <sz val="11"/>
      <color theme="1"/>
      <name val="Calibri"/>
      <family val="2"/>
      <scheme val="minor"/>
    </font>
    <font>
      <sz val="10"/>
      <name val="Arial"/>
      <family val="2"/>
    </font>
    <font>
      <u val="single"/>
      <sz val="11"/>
      <color theme="10"/>
      <name val="Calibri"/>
      <family val="2"/>
    </font>
    <font>
      <b/>
      <sz val="11"/>
      <color theme="1"/>
      <name val="Calibri"/>
      <family val="2"/>
      <scheme val="minor"/>
    </font>
    <font>
      <b/>
      <u val="single"/>
      <sz val="11"/>
      <color theme="1"/>
      <name val="Calibri"/>
      <family val="2"/>
      <scheme val="minor"/>
    </font>
    <font>
      <sz val="11"/>
      <name val="Calibri"/>
      <family val="2"/>
      <scheme val="minor"/>
    </font>
    <font>
      <sz val="11"/>
      <color theme="0"/>
      <name val="Calibri"/>
      <family val="2"/>
      <scheme val="minor"/>
    </font>
    <font>
      <b/>
      <sz val="14"/>
      <color theme="1"/>
      <name val="Calibri"/>
      <family val="2"/>
      <scheme val="minor"/>
    </font>
    <font>
      <b/>
      <sz val="14"/>
      <color rgb="FF000000"/>
      <name val="Calibri"/>
      <family val="2"/>
      <scheme val="minor"/>
    </font>
    <font>
      <b/>
      <sz val="16"/>
      <color theme="1"/>
      <name val="Calibri"/>
      <family val="2"/>
      <scheme val="minor"/>
    </font>
    <font>
      <b/>
      <sz val="20"/>
      <color theme="1"/>
      <name val="Calibri"/>
      <family val="2"/>
      <scheme val="minor"/>
    </font>
    <font>
      <i/>
      <sz val="11"/>
      <color theme="1"/>
      <name val="Calibri"/>
      <family val="2"/>
      <scheme val="minor"/>
    </font>
    <font>
      <b/>
      <u val="single"/>
      <sz val="14"/>
      <color theme="1"/>
      <name val="Calibri"/>
      <family val="2"/>
      <scheme val="minor"/>
    </font>
    <font>
      <u val="single"/>
      <sz val="11"/>
      <color theme="10"/>
      <name val="Calibri"/>
      <family val="2"/>
      <scheme val="minor"/>
    </font>
    <font>
      <b/>
      <sz val="14"/>
      <name val="Calibri"/>
      <family val="2"/>
      <scheme val="minor"/>
    </font>
    <font>
      <i/>
      <sz val="10"/>
      <color theme="1"/>
      <name val="Calibri"/>
      <family val="2"/>
      <scheme val="minor"/>
    </font>
    <font>
      <i/>
      <sz val="9"/>
      <color theme="1"/>
      <name val="Calibri"/>
      <family val="2"/>
      <scheme val="minor"/>
    </font>
    <font>
      <u val="single"/>
      <sz val="11"/>
      <color theme="1"/>
      <name val="Calibri"/>
      <family val="2"/>
      <scheme val="minor"/>
    </font>
    <font>
      <b/>
      <sz val="14"/>
      <color theme="1"/>
      <name val="Calibri"/>
      <family val="2"/>
    </font>
  </fonts>
  <fills count="3">
    <fill>
      <patternFill/>
    </fill>
    <fill>
      <patternFill patternType="gray125"/>
    </fill>
    <fill>
      <patternFill patternType="solid">
        <fgColor theme="0" tint="-0.1499900072813034"/>
        <bgColor indexed="64"/>
      </patternFill>
    </fill>
  </fills>
  <borders count="14">
    <border>
      <left/>
      <right/>
      <top/>
      <bottom/>
      <diagonal/>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double"/>
    </border>
    <border>
      <left/>
      <right/>
      <top style="thin"/>
      <bottom/>
    </border>
    <border>
      <left/>
      <right/>
      <top/>
      <bottom style="double"/>
    </border>
    <border>
      <left/>
      <right/>
      <top style="thin"/>
      <bottom style="thin"/>
    </border>
    <border>
      <left style="thin"/>
      <right/>
      <top style="thin"/>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cellStyleXfs>
  <cellXfs count="83">
    <xf numFmtId="0" fontId="0" fillId="0" borderId="0" xfId="0"/>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4" fillId="0" borderId="0" xfId="0" applyFont="1" applyAlignment="1">
      <alignment vertical="center"/>
    </xf>
    <xf numFmtId="0" fontId="0" fillId="0" borderId="0" xfId="0" applyBorder="1" applyAlignment="1">
      <alignment vertical="center"/>
    </xf>
    <xf numFmtId="9" fontId="0" fillId="0" borderId="0" xfId="15" applyFont="1" applyBorder="1" applyAlignment="1">
      <alignment vertical="center"/>
    </xf>
    <xf numFmtId="0" fontId="0" fillId="0" borderId="0" xfId="0" applyFont="1" applyAlignment="1">
      <alignment horizontal="left" vertical="center"/>
    </xf>
    <xf numFmtId="0" fontId="0" fillId="0" borderId="0" xfId="0" applyFont="1" applyAlignment="1" quotePrefix="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Fill="1" applyBorder="1" applyAlignment="1">
      <alignment vertical="center"/>
    </xf>
    <xf numFmtId="9" fontId="0" fillId="0" borderId="0" xfId="15"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43" fontId="0" fillId="0" borderId="0" xfId="18" applyFont="1" applyFill="1" applyBorder="1" applyAlignment="1">
      <alignment vertical="center"/>
    </xf>
    <xf numFmtId="0" fontId="5" fillId="0" borderId="0" xfId="0" applyFont="1" applyBorder="1" applyAlignment="1" applyProtection="1">
      <alignment horizontal="center" vertical="center"/>
      <protection/>
    </xf>
    <xf numFmtId="43" fontId="5" fillId="0" borderId="4" xfId="18" applyNumberFormat="1" applyFont="1" applyBorder="1" applyAlignment="1" applyProtection="1">
      <alignment vertical="center"/>
      <protection/>
    </xf>
    <xf numFmtId="43" fontId="5" fillId="0" borderId="0" xfId="18" applyNumberFormat="1" applyFont="1" applyBorder="1" applyAlignment="1" applyProtection="1">
      <alignment vertical="center"/>
      <protection/>
    </xf>
    <xf numFmtId="10" fontId="0" fillId="0" borderId="0" xfId="15" applyNumberFormat="1"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xf>
    <xf numFmtId="0" fontId="7" fillId="0" borderId="0" xfId="0" applyFont="1" applyAlignment="1">
      <alignment vertical="center"/>
    </xf>
    <xf numFmtId="0" fontId="8" fillId="0" borderId="0" xfId="0" applyFont="1"/>
    <xf numFmtId="0" fontId="0" fillId="0" borderId="0" xfId="0" applyFont="1" applyBorder="1" applyAlignment="1">
      <alignment vertical="center"/>
    </xf>
    <xf numFmtId="0" fontId="0" fillId="0" borderId="0" xfId="0" applyFont="1" applyAlignment="1">
      <alignmen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Border="1" applyAlignment="1">
      <alignment vertical="center"/>
    </xf>
    <xf numFmtId="0" fontId="16" fillId="0" borderId="0" xfId="0" applyFont="1" applyAlignment="1">
      <alignment horizontal="left" vertical="center" wrapText="1"/>
    </xf>
    <xf numFmtId="43" fontId="0" fillId="0" borderId="8" xfId="0" applyNumberFormat="1" applyFont="1" applyBorder="1" applyAlignment="1">
      <alignment vertical="center"/>
    </xf>
    <xf numFmtId="0" fontId="0" fillId="0" borderId="8" xfId="0" applyFont="1" applyBorder="1" applyAlignment="1">
      <alignment vertical="center"/>
    </xf>
    <xf numFmtId="6" fontId="0" fillId="0" borderId="0" xfId="0" applyNumberFormat="1" applyFont="1" applyBorder="1" applyAlignment="1">
      <alignment horizontal="left" vertical="center"/>
    </xf>
    <xf numFmtId="43" fontId="5" fillId="0" borderId="6" xfId="18" applyNumberFormat="1" applyFont="1" applyBorder="1" applyAlignment="1" applyProtection="1">
      <alignment vertical="center"/>
      <protection/>
    </xf>
    <xf numFmtId="43" fontId="0" fillId="0" borderId="9" xfId="0" applyNumberFormat="1" applyFont="1" applyBorder="1" applyAlignment="1">
      <alignment vertical="center"/>
    </xf>
    <xf numFmtId="0" fontId="0" fillId="0" borderId="0" xfId="0" applyBorder="1" applyAlignment="1">
      <alignment vertical="center"/>
    </xf>
    <xf numFmtId="43" fontId="5" fillId="0" borderId="0" xfId="18" applyNumberFormat="1" applyFont="1" applyBorder="1" applyAlignment="1" applyProtection="1">
      <alignment vertical="center"/>
      <protection/>
    </xf>
    <xf numFmtId="43" fontId="5" fillId="0" borderId="8" xfId="18" applyNumberFormat="1" applyFont="1" applyBorder="1" applyAlignment="1" applyProtection="1">
      <alignment vertical="center"/>
      <protection/>
    </xf>
    <xf numFmtId="0" fontId="0" fillId="0" borderId="0" xfId="0" applyFont="1" applyBorder="1" applyAlignment="1">
      <alignment vertical="center"/>
    </xf>
    <xf numFmtId="43" fontId="6" fillId="0" borderId="0" xfId="0" applyNumberFormat="1" applyFont="1" applyBorder="1" applyAlignment="1">
      <alignment vertical="center"/>
    </xf>
    <xf numFmtId="0" fontId="14" fillId="0" borderId="0" xfId="0" applyFont="1" applyFill="1" applyBorder="1" applyAlignment="1" applyProtection="1">
      <alignment vertical="center"/>
      <protection/>
    </xf>
    <xf numFmtId="43" fontId="5" fillId="0" borderId="9" xfId="18" applyNumberFormat="1" applyFont="1" applyBorder="1" applyAlignment="1" applyProtection="1">
      <alignment vertical="center"/>
      <protection/>
    </xf>
    <xf numFmtId="164" fontId="14" fillId="0" borderId="9" xfId="0" applyNumberFormat="1" applyFont="1" applyBorder="1" applyAlignment="1" applyProtection="1">
      <alignment vertical="center"/>
      <protection/>
    </xf>
    <xf numFmtId="164" fontId="14" fillId="0" borderId="10" xfId="0" applyNumberFormat="1" applyFont="1" applyBorder="1" applyAlignment="1" applyProtection="1">
      <alignment vertical="center"/>
      <protection/>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43" fontId="0" fillId="0" borderId="0" xfId="0" applyNumberFormat="1" applyFont="1" applyBorder="1" applyAlignment="1">
      <alignment vertical="center"/>
    </xf>
    <xf numFmtId="0" fontId="2" fillId="0" borderId="0" xfId="20" applyBorder="1" applyAlignment="1" applyProtection="1">
      <alignment vertical="center"/>
      <protection/>
    </xf>
    <xf numFmtId="0" fontId="2" fillId="0" borderId="4" xfId="20" applyBorder="1" applyAlignment="1" applyProtection="1">
      <alignment vertical="center"/>
      <protection/>
    </xf>
    <xf numFmtId="0" fontId="7" fillId="2" borderId="11" xfId="0" applyFont="1" applyFill="1" applyBorder="1" applyAlignment="1">
      <alignment horizontal="center" vertical="center"/>
    </xf>
    <xf numFmtId="0" fontId="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0" xfId="0" applyAlignment="1">
      <alignment horizontal="justify" vertical="center" wrapText="1"/>
    </xf>
    <xf numFmtId="0" fontId="0" fillId="0" borderId="0" xfId="0" applyFont="1" applyAlignment="1">
      <alignment horizontal="justify" vertical="center" wrapText="1"/>
    </xf>
    <xf numFmtId="43" fontId="0" fillId="2" borderId="12" xfId="18" applyFont="1" applyFill="1" applyBorder="1" applyAlignment="1" applyProtection="1">
      <alignment vertical="center"/>
      <protection locked="0"/>
    </xf>
    <xf numFmtId="43" fontId="0" fillId="2" borderId="9" xfId="18" applyFont="1" applyFill="1" applyBorder="1" applyAlignment="1" applyProtection="1">
      <alignment vertical="center"/>
      <protection locked="0"/>
    </xf>
    <xf numFmtId="43" fontId="0" fillId="2" borderId="13" xfId="18" applyFont="1" applyFill="1" applyBorder="1" applyAlignment="1" applyProtection="1">
      <alignment vertical="center"/>
      <protection locked="0"/>
    </xf>
    <xf numFmtId="43" fontId="0" fillId="2" borderId="5" xfId="18" applyFont="1" applyFill="1" applyBorder="1" applyAlignment="1" applyProtection="1">
      <alignment vertical="center"/>
      <protection locked="0"/>
    </xf>
    <xf numFmtId="43" fontId="0" fillId="2" borderId="6" xfId="18" applyFont="1" applyFill="1" applyBorder="1" applyAlignment="1" applyProtection="1">
      <alignment vertical="center"/>
      <protection locked="0"/>
    </xf>
    <xf numFmtId="43" fontId="0" fillId="2" borderId="7" xfId="18" applyFont="1" applyFill="1" applyBorder="1" applyAlignment="1" applyProtection="1">
      <alignment vertical="center"/>
      <protection locked="0"/>
    </xf>
    <xf numFmtId="0" fontId="11" fillId="0" borderId="0" xfId="0" applyFont="1" applyAlignment="1">
      <alignment vertical="center" wrapText="1"/>
    </xf>
    <xf numFmtId="0" fontId="12" fillId="0" borderId="0" xfId="0" applyFont="1" applyAlignment="1">
      <alignment vertical="center"/>
    </xf>
    <xf numFmtId="0" fontId="0" fillId="0" borderId="0" xfId="0" applyFont="1" applyAlignment="1">
      <alignment vertical="center"/>
    </xf>
    <xf numFmtId="43" fontId="6" fillId="0" borderId="0" xfId="18" applyFont="1" applyFill="1" applyBorder="1" applyAlignment="1">
      <alignment vertical="center"/>
    </xf>
    <xf numFmtId="0" fontId="11" fillId="0" borderId="0" xfId="0" applyFont="1" applyAlignment="1">
      <alignment vertical="center"/>
    </xf>
    <xf numFmtId="10" fontId="0" fillId="0" borderId="0" xfId="15" applyNumberFormat="1" applyFont="1" applyBorder="1" applyAlignment="1">
      <alignment vertical="center"/>
    </xf>
    <xf numFmtId="0" fontId="9" fillId="2" borderId="1" xfId="0" applyFont="1" applyFill="1" applyBorder="1" applyAlignment="1">
      <alignment horizontal="left" vertical="center"/>
    </xf>
    <xf numFmtId="0" fontId="9" fillId="2" borderId="11" xfId="0" applyFont="1" applyFill="1" applyBorder="1" applyAlignment="1">
      <alignment horizontal="left" vertical="center"/>
    </xf>
    <xf numFmtId="0" fontId="9" fillId="2" borderId="2" xfId="0" applyFont="1" applyFill="1" applyBorder="1" applyAlignment="1">
      <alignment horizontal="left" vertical="center"/>
    </xf>
    <xf numFmtId="0" fontId="13" fillId="0" borderId="0" xfId="2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3</xdr:col>
      <xdr:colOff>66675</xdr:colOff>
      <xdr:row>3</xdr:row>
      <xdr:rowOff>0</xdr:rowOff>
    </xdr:to>
    <xdr:pic>
      <xdr:nvPicPr>
        <xdr:cNvPr id="3073" name="Picture 1" descr="crestlogo"/>
        <xdr:cNvPicPr preferRelativeResize="1">
          <a:picLocks noChangeAspect="1"/>
        </xdr:cNvPicPr>
      </xdr:nvPicPr>
      <xdr:blipFill>
        <a:blip r:embed="rId1"/>
        <a:stretch>
          <a:fillRect/>
        </a:stretch>
      </xdr:blipFill>
      <xdr:spPr bwMode="auto">
        <a:xfrm>
          <a:off x="257175" y="9525"/>
          <a:ext cx="552450" cy="676275"/>
        </a:xfrm>
        <a:prstGeom prst="rect">
          <a:avLst/>
        </a:prstGeom>
        <a:noFill/>
        <a:ln w="9525">
          <a:noFill/>
        </a:ln>
      </xdr:spPr>
    </xdr:pic>
    <xdr:clientData/>
  </xdr:twoCellAnchor>
  <xdr:twoCellAnchor>
    <xdr:from>
      <xdr:col>2</xdr:col>
      <xdr:colOff>0</xdr:colOff>
      <xdr:row>23</xdr:row>
      <xdr:rowOff>114300</xdr:rowOff>
    </xdr:from>
    <xdr:to>
      <xdr:col>10</xdr:col>
      <xdr:colOff>114300</xdr:colOff>
      <xdr:row>25</xdr:row>
      <xdr:rowOff>66675</xdr:rowOff>
    </xdr:to>
    <xdr:sp macro="[0]!Printing" textlink="">
      <xdr:nvSpPr>
        <xdr:cNvPr id="3" name="TextBox 2"/>
        <xdr:cNvSpPr txBox="1"/>
      </xdr:nvSpPr>
      <xdr:spPr>
        <a:xfrm>
          <a:off x="495300" y="5457825"/>
          <a:ext cx="2152650" cy="409575"/>
        </a:xfrm>
        <a:prstGeom prst="rect">
          <a:avLst/>
        </a:prstGeom>
        <a:solidFill>
          <a:srgbClr val="D9D9D9"/>
        </a:solidFill>
        <a:ln w="9525" cmpd="sng">
          <a:solidFill>
            <a:schemeClr val="tx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ctr" anchorCtr="1"/>
        <a:lstStyle/>
        <a:p>
          <a:r>
            <a:rPr lang="en-GB" sz="1400" b="1"/>
            <a:t>PRINT CALCULATOR</a:t>
          </a:r>
        </a:p>
      </xdr:txBody>
    </xdr:sp>
    <xdr:clientData fPrintsWithSheet="0"/>
  </xdr:twoCellAnchor>
  <xdr:twoCellAnchor>
    <xdr:from>
      <xdr:col>28</xdr:col>
      <xdr:colOff>47625</xdr:colOff>
      <xdr:row>31</xdr:row>
      <xdr:rowOff>142875</xdr:rowOff>
    </xdr:from>
    <xdr:to>
      <xdr:col>34</xdr:col>
      <xdr:colOff>66675</xdr:colOff>
      <xdr:row>34</xdr:row>
      <xdr:rowOff>66675</xdr:rowOff>
    </xdr:to>
    <xdr:sp macro="[0]!Form" textlink="">
      <xdr:nvSpPr>
        <xdr:cNvPr id="4" name="TextBox 3"/>
        <xdr:cNvSpPr txBox="1"/>
      </xdr:nvSpPr>
      <xdr:spPr>
        <a:xfrm>
          <a:off x="7096125" y="7315200"/>
          <a:ext cx="1504950" cy="609600"/>
        </a:xfrm>
        <a:prstGeom prst="rect">
          <a:avLst/>
        </a:prstGeom>
        <a:solidFill>
          <a:srgbClr val="D9D9D9"/>
        </a:solidFill>
        <a:ln w="9525" cmpd="sng">
          <a:solidFill>
            <a:schemeClr val="tx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ctr" anchorCtr="1"/>
        <a:lstStyle/>
        <a:p>
          <a:pPr algn="ctr"/>
          <a:r>
            <a:rPr lang="en-GB" sz="1400" b="1"/>
            <a:t>APPLICATION FORM</a:t>
          </a:r>
        </a:p>
      </xdr:txBody>
    </xdr:sp>
    <xdr:clientData fPrintsWithSheet="0"/>
  </xdr:twoCellAnchor>
  <xdr:twoCellAnchor>
    <xdr:from>
      <xdr:col>11</xdr:col>
      <xdr:colOff>47625</xdr:colOff>
      <xdr:row>23</xdr:row>
      <xdr:rowOff>114300</xdr:rowOff>
    </xdr:from>
    <xdr:to>
      <xdr:col>19</xdr:col>
      <xdr:colOff>219075</xdr:colOff>
      <xdr:row>25</xdr:row>
      <xdr:rowOff>66675</xdr:rowOff>
    </xdr:to>
    <xdr:sp macro="[0]!Assessment" textlink="">
      <xdr:nvSpPr>
        <xdr:cNvPr id="5" name="TextBox 4"/>
        <xdr:cNvSpPr txBox="1"/>
      </xdr:nvSpPr>
      <xdr:spPr>
        <a:xfrm>
          <a:off x="2828925" y="5457825"/>
          <a:ext cx="2152650" cy="409575"/>
        </a:xfrm>
        <a:prstGeom prst="rect">
          <a:avLst/>
        </a:prstGeom>
        <a:solidFill>
          <a:srgbClr val="D9D9D9"/>
        </a:solidFill>
        <a:ln w="9525" cmpd="sng">
          <a:solidFill>
            <a:schemeClr val="tx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ctr" anchorCtr="1"/>
        <a:lstStyle/>
        <a:p>
          <a:r>
            <a:rPr lang="en-GB" sz="1400" b="1"/>
            <a:t>VIEW  TAX ASSESSMENT</a:t>
          </a:r>
        </a:p>
      </xdr:txBody>
    </xdr:sp>
    <xdr:clientData fPrintsWithSheet="0"/>
  </xdr:twoCellAnchor>
  <xdr:twoCellAnchor>
    <xdr:from>
      <xdr:col>20</xdr:col>
      <xdr:colOff>123825</xdr:colOff>
      <xdr:row>66</xdr:row>
      <xdr:rowOff>114300</xdr:rowOff>
    </xdr:from>
    <xdr:to>
      <xdr:col>28</xdr:col>
      <xdr:colOff>238125</xdr:colOff>
      <xdr:row>68</xdr:row>
      <xdr:rowOff>66675</xdr:rowOff>
    </xdr:to>
    <xdr:sp macro="[0]!Back_to_top" textlink="">
      <xdr:nvSpPr>
        <xdr:cNvPr id="6" name="TextBox 5"/>
        <xdr:cNvSpPr txBox="1"/>
      </xdr:nvSpPr>
      <xdr:spPr>
        <a:xfrm>
          <a:off x="5133975" y="15068550"/>
          <a:ext cx="2152650" cy="409575"/>
        </a:xfrm>
        <a:prstGeom prst="rect">
          <a:avLst/>
        </a:prstGeom>
        <a:solidFill>
          <a:srgbClr val="D9D9D9"/>
        </a:solidFill>
        <a:ln w="9525" cmpd="sng">
          <a:solidFill>
            <a:schemeClr val="tx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ctr" anchorCtr="1"/>
        <a:lstStyle/>
        <a:p>
          <a:r>
            <a:rPr lang="en-GB" sz="1400" b="1"/>
            <a:t>BACK TO TOP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15</xdr:col>
      <xdr:colOff>323850</xdr:colOff>
      <xdr:row>4</xdr:row>
      <xdr:rowOff>28575</xdr:rowOff>
    </xdr:to>
    <xdr:sp macro="[0]!Print_2" textlink="">
      <xdr:nvSpPr>
        <xdr:cNvPr id="2" name="TextBox 1"/>
        <xdr:cNvSpPr txBox="1"/>
      </xdr:nvSpPr>
      <xdr:spPr>
        <a:xfrm>
          <a:off x="7315200" y="381000"/>
          <a:ext cx="2152650" cy="409575"/>
        </a:xfrm>
        <a:prstGeom prst="rect">
          <a:avLst/>
        </a:prstGeom>
        <a:solidFill>
          <a:srgbClr val="D9D9D9"/>
        </a:solidFill>
        <a:ln w="9525" cmpd="sng">
          <a:solidFill>
            <a:schemeClr val="tx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ctr" anchorCtr="1"/>
        <a:lstStyle/>
        <a:p>
          <a:r>
            <a:rPr lang="en-GB" sz="1400" b="1"/>
            <a:t>PRINT FORM</a:t>
          </a:r>
        </a:p>
      </xdr:txBody>
    </xdr:sp>
    <xdr:clientData fPrintsWithSheet="0"/>
  </xdr:twoCellAnchor>
  <xdr:twoCellAnchor>
    <xdr:from>
      <xdr:col>12</xdr:col>
      <xdr:colOff>0</xdr:colOff>
      <xdr:row>5</xdr:row>
      <xdr:rowOff>142875</xdr:rowOff>
    </xdr:from>
    <xdr:to>
      <xdr:col>15</xdr:col>
      <xdr:colOff>323850</xdr:colOff>
      <xdr:row>7</xdr:row>
      <xdr:rowOff>171450</xdr:rowOff>
    </xdr:to>
    <xdr:sp macro="[0]!Back_calculator" textlink="">
      <xdr:nvSpPr>
        <xdr:cNvPr id="3" name="TextBox 2"/>
        <xdr:cNvSpPr txBox="1"/>
      </xdr:nvSpPr>
      <xdr:spPr>
        <a:xfrm>
          <a:off x="7315200" y="1095375"/>
          <a:ext cx="2152650" cy="409575"/>
        </a:xfrm>
        <a:prstGeom prst="rect">
          <a:avLst/>
        </a:prstGeom>
        <a:solidFill>
          <a:srgbClr val="D9D9D9"/>
        </a:solidFill>
        <a:ln w="9525" cmpd="sng">
          <a:solidFill>
            <a:schemeClr val="tx1"/>
          </a:solidFill>
          <a:headEnd type="none"/>
          <a:tailEnd type="none"/>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ctr" anchorCtr="1"/>
        <a:lstStyle/>
        <a:p>
          <a:r>
            <a:rPr lang="en-GB" sz="1400" b="1"/>
            <a:t>BACK</a:t>
          </a:r>
          <a:r>
            <a:rPr lang="en-GB" sz="1400" b="1" baseline="0"/>
            <a:t> TO CALCULATOR</a:t>
          </a:r>
          <a:endParaRPr lang="en-GB" sz="1400" b="1"/>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ye@gibraltar.gov.gi" TargetMode="External" /><Relationship Id="rId2" Type="http://schemas.openxmlformats.org/officeDocument/2006/relationships/hyperlink" Target="mailto:selfemployed@gibraltar.gi"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Microsoft_Office_Word_97_-_2003_Document1.doc"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M70"/>
  <sheetViews>
    <sheetView showGridLines="0" showRowColHeaders="0" showZeros="0" tabSelected="1" workbookViewId="0" topLeftCell="A14">
      <selection activeCell="Y14" sqref="Y14:AB15"/>
    </sheetView>
  </sheetViews>
  <sheetFormatPr defaultColWidth="3.7109375" defaultRowHeight="18" customHeight="1"/>
  <cols>
    <col min="1" max="8" width="3.7109375" style="11" customWidth="1"/>
    <col min="9" max="9" width="4.57421875" style="11" bestFit="1" customWidth="1"/>
    <col min="10" max="22" width="3.7109375" style="11" customWidth="1"/>
    <col min="23" max="23" width="4.57421875" style="11" bestFit="1" customWidth="1"/>
    <col min="24" max="29" width="3.7109375" style="11" customWidth="1"/>
    <col min="30" max="39" width="3.7109375" style="30" customWidth="1"/>
    <col min="40" max="16384" width="3.7109375" style="11" customWidth="1"/>
  </cols>
  <sheetData>
    <row r="1" ht="18" customHeight="1">
      <c r="E1" s="32" t="s">
        <v>32</v>
      </c>
    </row>
    <row r="2" ht="18" customHeight="1">
      <c r="E2" s="33" t="s">
        <v>33</v>
      </c>
    </row>
    <row r="3" ht="18" customHeight="1">
      <c r="E3" s="33" t="s">
        <v>34</v>
      </c>
    </row>
    <row r="5" spans="2:29" ht="18" customHeight="1">
      <c r="B5" s="63" t="s">
        <v>0</v>
      </c>
      <c r="C5" s="63"/>
      <c r="D5" s="63"/>
      <c r="E5" s="63"/>
      <c r="F5" s="63"/>
      <c r="G5" s="63"/>
      <c r="H5" s="63"/>
      <c r="I5" s="63"/>
      <c r="J5" s="63"/>
      <c r="K5" s="63"/>
      <c r="L5" s="63"/>
      <c r="M5" s="63"/>
      <c r="N5" s="63"/>
      <c r="O5" s="63"/>
      <c r="P5" s="63"/>
      <c r="Q5" s="63"/>
      <c r="R5" s="63"/>
      <c r="S5" s="63"/>
      <c r="T5" s="63"/>
      <c r="U5" s="63"/>
      <c r="V5" s="63"/>
      <c r="W5" s="63"/>
      <c r="X5" s="63"/>
      <c r="Y5" s="63"/>
      <c r="Z5" s="63"/>
      <c r="AA5" s="63"/>
      <c r="AB5" s="63"/>
      <c r="AC5" s="63"/>
    </row>
    <row r="6" spans="2:29" ht="18" customHeight="1">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row>
    <row r="8" spans="3:28" ht="18" customHeight="1">
      <c r="C8" s="65" t="s">
        <v>36</v>
      </c>
      <c r="D8" s="66"/>
      <c r="E8" s="66"/>
      <c r="F8" s="66"/>
      <c r="G8" s="66"/>
      <c r="H8" s="66"/>
      <c r="I8" s="66"/>
      <c r="J8" s="66"/>
      <c r="K8" s="66"/>
      <c r="L8" s="66"/>
      <c r="M8" s="66"/>
      <c r="N8" s="66"/>
      <c r="O8" s="66"/>
      <c r="P8" s="66"/>
      <c r="Q8" s="66"/>
      <c r="R8" s="66"/>
      <c r="S8" s="66"/>
      <c r="T8" s="66"/>
      <c r="U8" s="66"/>
      <c r="V8" s="66"/>
      <c r="W8" s="66"/>
      <c r="X8" s="66"/>
      <c r="Y8" s="66"/>
      <c r="Z8" s="66"/>
      <c r="AA8" s="66"/>
      <c r="AB8" s="66"/>
    </row>
    <row r="9" spans="2:28" ht="18" customHeight="1">
      <c r="B9" s="10"/>
      <c r="C9" s="66"/>
      <c r="D9" s="66"/>
      <c r="E9" s="66"/>
      <c r="F9" s="66"/>
      <c r="G9" s="66"/>
      <c r="H9" s="66"/>
      <c r="I9" s="66"/>
      <c r="J9" s="66"/>
      <c r="K9" s="66"/>
      <c r="L9" s="66"/>
      <c r="M9" s="66"/>
      <c r="N9" s="66"/>
      <c r="O9" s="66"/>
      <c r="P9" s="66"/>
      <c r="Q9" s="66"/>
      <c r="R9" s="66"/>
      <c r="S9" s="66"/>
      <c r="T9" s="66"/>
      <c r="U9" s="66"/>
      <c r="V9" s="66"/>
      <c r="W9" s="66"/>
      <c r="X9" s="66"/>
      <c r="Y9" s="66"/>
      <c r="Z9" s="66"/>
      <c r="AA9" s="66"/>
      <c r="AB9" s="66"/>
    </row>
    <row r="10" spans="2:28" ht="18" customHeight="1">
      <c r="B10" s="10"/>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row>
    <row r="11" ht="18" customHeight="1">
      <c r="T11" s="6"/>
    </row>
    <row r="12" spans="2:27" ht="18" customHeight="1">
      <c r="B12" s="3"/>
      <c r="C12" s="74" t="s">
        <v>1</v>
      </c>
      <c r="D12" s="74"/>
      <c r="E12" s="74"/>
      <c r="F12" s="74"/>
      <c r="G12" s="74"/>
      <c r="H12" s="74"/>
      <c r="I12" s="74"/>
      <c r="J12" s="74"/>
      <c r="K12" s="74"/>
      <c r="L12" s="74"/>
      <c r="M12" s="74"/>
      <c r="N12" s="74"/>
      <c r="O12" s="74"/>
      <c r="P12" s="74"/>
      <c r="Q12" s="74"/>
      <c r="R12" s="74"/>
      <c r="S12" s="74"/>
      <c r="T12" s="74"/>
      <c r="U12" s="74"/>
      <c r="V12" s="74"/>
      <c r="W12" s="74"/>
      <c r="X12" s="74"/>
      <c r="Y12" s="74"/>
      <c r="Z12" s="74"/>
      <c r="AA12" s="74"/>
    </row>
    <row r="14" spans="3:38" ht="18" customHeight="1">
      <c r="C14" s="7" t="s">
        <v>2</v>
      </c>
      <c r="D14" s="75" t="s">
        <v>3</v>
      </c>
      <c r="E14" s="75"/>
      <c r="F14" s="75"/>
      <c r="G14" s="75"/>
      <c r="H14" s="75"/>
      <c r="I14" s="75"/>
      <c r="J14" s="75"/>
      <c r="K14" s="75"/>
      <c r="L14" s="75"/>
      <c r="M14" s="75"/>
      <c r="N14" s="75"/>
      <c r="O14" s="75"/>
      <c r="P14" s="75"/>
      <c r="Q14" s="75"/>
      <c r="R14" s="75"/>
      <c r="S14" s="75"/>
      <c r="T14" s="75"/>
      <c r="U14" s="75"/>
      <c r="W14" s="25"/>
      <c r="Y14" s="67"/>
      <c r="Z14" s="68"/>
      <c r="AA14" s="68"/>
      <c r="AB14" s="69"/>
      <c r="AD14" s="76">
        <f>IF(Y14&lt;25000.5,Y14,0)</f>
        <v>0</v>
      </c>
      <c r="AE14" s="76"/>
      <c r="AF14" s="76"/>
      <c r="AG14" s="76"/>
      <c r="AI14" s="76">
        <f>IF(Y14&gt;25000.5,Y14,0)</f>
        <v>0</v>
      </c>
      <c r="AJ14" s="76"/>
      <c r="AK14" s="76"/>
      <c r="AL14" s="76"/>
    </row>
    <row r="15" spans="4:38" ht="18" customHeight="1">
      <c r="D15" s="77" t="s">
        <v>4</v>
      </c>
      <c r="E15" s="77"/>
      <c r="F15" s="77"/>
      <c r="G15" s="77"/>
      <c r="H15" s="77"/>
      <c r="I15" s="77"/>
      <c r="J15" s="77"/>
      <c r="K15" s="77"/>
      <c r="L15" s="77"/>
      <c r="M15" s="77"/>
      <c r="N15" s="77"/>
      <c r="O15" s="77"/>
      <c r="P15" s="77"/>
      <c r="Q15" s="77"/>
      <c r="R15" s="77"/>
      <c r="S15" s="77"/>
      <c r="T15" s="77"/>
      <c r="U15" s="77"/>
      <c r="W15" s="25"/>
      <c r="Y15" s="70"/>
      <c r="Z15" s="71"/>
      <c r="AA15" s="71"/>
      <c r="AB15" s="72"/>
      <c r="AD15" s="76"/>
      <c r="AE15" s="76"/>
      <c r="AF15" s="76"/>
      <c r="AG15" s="76"/>
      <c r="AI15" s="76"/>
      <c r="AJ15" s="76"/>
      <c r="AK15" s="76"/>
      <c r="AL15" s="76"/>
    </row>
    <row r="16" spans="23:26" ht="18" customHeight="1">
      <c r="W16" s="12"/>
      <c r="X16" s="12"/>
      <c r="Y16" s="12"/>
      <c r="Z16" s="12"/>
    </row>
    <row r="17" spans="3:28" ht="18" customHeight="1">
      <c r="C17" s="7" t="s">
        <v>5</v>
      </c>
      <c r="D17" s="66" t="s">
        <v>6</v>
      </c>
      <c r="E17" s="66"/>
      <c r="F17" s="66"/>
      <c r="G17" s="66"/>
      <c r="H17" s="66"/>
      <c r="I17" s="66"/>
      <c r="J17" s="66"/>
      <c r="K17" s="66"/>
      <c r="L17" s="66"/>
      <c r="M17" s="66"/>
      <c r="N17" s="66"/>
      <c r="O17" s="66"/>
      <c r="P17" s="66"/>
      <c r="Q17" s="66"/>
      <c r="R17" s="66"/>
      <c r="S17" s="66"/>
      <c r="T17" s="66"/>
      <c r="U17" s="66"/>
      <c r="W17" s="12"/>
      <c r="Y17" s="67"/>
      <c r="Z17" s="68"/>
      <c r="AA17" s="68"/>
      <c r="AB17" s="69"/>
    </row>
    <row r="18" spans="4:28" ht="18" customHeight="1">
      <c r="D18" s="66"/>
      <c r="E18" s="66"/>
      <c r="F18" s="66"/>
      <c r="G18" s="66"/>
      <c r="H18" s="66"/>
      <c r="I18" s="66"/>
      <c r="J18" s="66"/>
      <c r="K18" s="66"/>
      <c r="L18" s="66"/>
      <c r="M18" s="66"/>
      <c r="N18" s="66"/>
      <c r="O18" s="66"/>
      <c r="P18" s="66"/>
      <c r="Q18" s="66"/>
      <c r="R18" s="66"/>
      <c r="S18" s="66"/>
      <c r="T18" s="66"/>
      <c r="U18" s="66"/>
      <c r="W18" s="12"/>
      <c r="Y18" s="70"/>
      <c r="Z18" s="71"/>
      <c r="AA18" s="71"/>
      <c r="AB18" s="72"/>
    </row>
    <row r="19" spans="5:26" ht="18" customHeight="1">
      <c r="E19" s="10"/>
      <c r="F19" s="10"/>
      <c r="G19" s="10"/>
      <c r="H19" s="10"/>
      <c r="I19" s="10"/>
      <c r="J19" s="10"/>
      <c r="K19" s="10"/>
      <c r="L19" s="10"/>
      <c r="W19" s="12"/>
      <c r="X19" s="12"/>
      <c r="Y19" s="12"/>
      <c r="Z19" s="12"/>
    </row>
    <row r="20" spans="4:28" ht="18" customHeight="1">
      <c r="D20" s="73" t="s">
        <v>7</v>
      </c>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4:28" ht="18" customHeight="1">
      <c r="D21" s="73"/>
      <c r="E21" s="73"/>
      <c r="F21" s="73"/>
      <c r="G21" s="73"/>
      <c r="H21" s="73"/>
      <c r="I21" s="73"/>
      <c r="J21" s="73"/>
      <c r="K21" s="73"/>
      <c r="L21" s="73"/>
      <c r="M21" s="73"/>
      <c r="N21" s="73"/>
      <c r="O21" s="73"/>
      <c r="P21" s="73"/>
      <c r="Q21" s="73"/>
      <c r="R21" s="73"/>
      <c r="S21" s="73"/>
      <c r="T21" s="73"/>
      <c r="U21" s="73"/>
      <c r="V21" s="73"/>
      <c r="W21" s="73"/>
      <c r="X21" s="73"/>
      <c r="Y21" s="73"/>
      <c r="Z21" s="73"/>
      <c r="AA21" s="73"/>
      <c r="AB21" s="73"/>
    </row>
    <row r="23" spans="3:28" ht="24.95" customHeight="1">
      <c r="C23" s="79" t="s">
        <v>29</v>
      </c>
      <c r="D23" s="80"/>
      <c r="E23" s="80"/>
      <c r="F23" s="80"/>
      <c r="G23" s="80"/>
      <c r="H23" s="80"/>
      <c r="I23" s="80"/>
      <c r="J23" s="80"/>
      <c r="K23" s="80"/>
      <c r="L23" s="80"/>
      <c r="M23" s="80"/>
      <c r="N23" s="80"/>
      <c r="O23" s="80"/>
      <c r="P23" s="80"/>
      <c r="Q23" s="80"/>
      <c r="R23" s="80"/>
      <c r="S23" s="80"/>
      <c r="T23" s="80"/>
      <c r="U23" s="80"/>
      <c r="V23" s="80"/>
      <c r="W23" s="80"/>
      <c r="X23" s="80"/>
      <c r="Y23" s="80"/>
      <c r="Z23" s="80"/>
      <c r="AA23" s="80"/>
      <c r="AB23" s="81"/>
    </row>
    <row r="25" spans="3:28" ht="18" customHeight="1">
      <c r="C25" s="51" t="str">
        <f>IF(K60-Y60=0,"",IF(K60-Y60&gt;0,"A SAVING UNDER THE GROSS INCOME BASED SYSTEM OF","A SAVING UNDER THE ALLOWANCE BASED SYSTEM OF"))</f>
        <v/>
      </c>
      <c r="D25" s="51"/>
      <c r="E25" s="51"/>
      <c r="F25" s="51"/>
      <c r="G25" s="51"/>
      <c r="H25" s="51"/>
      <c r="I25" s="51"/>
      <c r="J25" s="51"/>
      <c r="K25" s="51"/>
      <c r="L25" s="51"/>
      <c r="M25" s="51"/>
      <c r="N25" s="51"/>
      <c r="O25" s="51"/>
      <c r="P25" s="51"/>
      <c r="Q25" s="51"/>
      <c r="R25" s="51"/>
      <c r="S25" s="51"/>
      <c r="T25" s="51"/>
      <c r="U25" s="51"/>
      <c r="V25" s="51"/>
      <c r="X25" s="53">
        <f>IF(C25=0,0,IF(C25="A saving under the allowance based system",(Y60-K60),(K60-Y60)))</f>
        <v>0</v>
      </c>
      <c r="Y25" s="53"/>
      <c r="Z25" s="53"/>
      <c r="AA25" s="53"/>
      <c r="AB25" s="53"/>
    </row>
    <row r="26" spans="3:28" ht="18" customHeight="1" thickBot="1">
      <c r="C26" s="51"/>
      <c r="D26" s="51"/>
      <c r="E26" s="51"/>
      <c r="F26" s="51"/>
      <c r="G26" s="51"/>
      <c r="H26" s="51"/>
      <c r="I26" s="51"/>
      <c r="J26" s="51"/>
      <c r="K26" s="51"/>
      <c r="L26" s="51"/>
      <c r="M26" s="51"/>
      <c r="N26" s="51"/>
      <c r="O26" s="51"/>
      <c r="P26" s="51"/>
      <c r="Q26" s="51"/>
      <c r="R26" s="51"/>
      <c r="S26" s="51"/>
      <c r="T26" s="51"/>
      <c r="U26" s="51"/>
      <c r="V26" s="51"/>
      <c r="X26" s="54"/>
      <c r="Y26" s="54"/>
      <c r="Z26" s="54"/>
      <c r="AA26" s="54"/>
      <c r="AB26" s="54"/>
    </row>
    <row r="27" ht="18" customHeight="1" thickTop="1"/>
    <row r="28" spans="3:28" ht="18" customHeight="1">
      <c r="C28" s="7" t="s">
        <v>8</v>
      </c>
      <c r="D28" s="66" t="s">
        <v>9</v>
      </c>
      <c r="E28" s="66"/>
      <c r="F28" s="66"/>
      <c r="G28" s="66"/>
      <c r="H28" s="66"/>
      <c r="I28" s="66"/>
      <c r="J28" s="66"/>
      <c r="K28" s="66"/>
      <c r="L28" s="66"/>
      <c r="M28" s="66"/>
      <c r="N28" s="66"/>
      <c r="O28" s="66"/>
      <c r="P28" s="66"/>
      <c r="Q28" s="66"/>
      <c r="R28" s="66"/>
      <c r="S28" s="66"/>
      <c r="T28" s="66"/>
      <c r="U28" s="66"/>
      <c r="V28" s="66"/>
      <c r="W28" s="66"/>
      <c r="X28" s="66"/>
      <c r="Y28" s="66"/>
      <c r="Z28" s="66"/>
      <c r="AA28" s="66"/>
      <c r="AB28" s="66"/>
    </row>
    <row r="29" spans="4:28" ht="18" customHeight="1">
      <c r="D29" s="66"/>
      <c r="E29" s="66"/>
      <c r="F29" s="66"/>
      <c r="G29" s="66"/>
      <c r="H29" s="66"/>
      <c r="I29" s="66"/>
      <c r="J29" s="66"/>
      <c r="K29" s="66"/>
      <c r="L29" s="66"/>
      <c r="M29" s="66"/>
      <c r="N29" s="66"/>
      <c r="O29" s="66"/>
      <c r="P29" s="66"/>
      <c r="Q29" s="66"/>
      <c r="R29" s="66"/>
      <c r="S29" s="66"/>
      <c r="T29" s="66"/>
      <c r="U29" s="66"/>
      <c r="V29" s="66"/>
      <c r="W29" s="66"/>
      <c r="X29" s="66"/>
      <c r="Y29" s="66"/>
      <c r="Z29" s="66"/>
      <c r="AA29" s="66"/>
      <c r="AB29" s="66"/>
    </row>
    <row r="30" spans="4:28" ht="18" customHeight="1">
      <c r="D30" s="66"/>
      <c r="E30" s="66"/>
      <c r="F30" s="66"/>
      <c r="G30" s="66"/>
      <c r="H30" s="66"/>
      <c r="I30" s="66"/>
      <c r="J30" s="66"/>
      <c r="K30" s="66"/>
      <c r="L30" s="66"/>
      <c r="M30" s="66"/>
      <c r="N30" s="66"/>
      <c r="O30" s="66"/>
      <c r="P30" s="66"/>
      <c r="Q30" s="66"/>
      <c r="R30" s="66"/>
      <c r="S30" s="66"/>
      <c r="T30" s="66"/>
      <c r="U30" s="66"/>
      <c r="V30" s="66"/>
      <c r="W30" s="66"/>
      <c r="X30" s="66"/>
      <c r="Y30" s="66"/>
      <c r="Z30" s="66"/>
      <c r="AA30" s="66"/>
      <c r="AB30" s="66"/>
    </row>
    <row r="31" spans="4:28" ht="18" customHeight="1">
      <c r="D31" s="66"/>
      <c r="E31" s="66"/>
      <c r="F31" s="66"/>
      <c r="G31" s="66"/>
      <c r="H31" s="66"/>
      <c r="I31" s="66"/>
      <c r="J31" s="66"/>
      <c r="K31" s="66"/>
      <c r="L31" s="66"/>
      <c r="M31" s="66"/>
      <c r="N31" s="66"/>
      <c r="O31" s="66"/>
      <c r="P31" s="66"/>
      <c r="Q31" s="66"/>
      <c r="R31" s="66"/>
      <c r="S31" s="66"/>
      <c r="T31" s="66"/>
      <c r="U31" s="66"/>
      <c r="V31" s="66"/>
      <c r="W31" s="66"/>
      <c r="X31" s="66"/>
      <c r="Y31" s="66"/>
      <c r="Z31" s="66"/>
      <c r="AA31" s="66"/>
      <c r="AB31" s="66"/>
    </row>
    <row r="32" spans="4:28" ht="18" customHeight="1">
      <c r="D32" s="66"/>
      <c r="E32" s="66"/>
      <c r="F32" s="66"/>
      <c r="G32" s="66"/>
      <c r="H32" s="66"/>
      <c r="I32" s="66"/>
      <c r="J32" s="66"/>
      <c r="K32" s="66"/>
      <c r="L32" s="66"/>
      <c r="M32" s="66"/>
      <c r="N32" s="66"/>
      <c r="O32" s="66"/>
      <c r="P32" s="66"/>
      <c r="Q32" s="66"/>
      <c r="R32" s="66"/>
      <c r="S32" s="66"/>
      <c r="T32" s="66"/>
      <c r="U32" s="66"/>
      <c r="V32" s="66"/>
      <c r="W32" s="66"/>
      <c r="X32" s="66"/>
      <c r="Y32" s="66"/>
      <c r="Z32" s="66"/>
      <c r="AA32" s="66"/>
      <c r="AB32" s="66"/>
    </row>
    <row r="34" spans="3:27" ht="18" customHeight="1">
      <c r="C34" s="7" t="s">
        <v>10</v>
      </c>
      <c r="D34" s="75" t="s">
        <v>11</v>
      </c>
      <c r="E34" s="75"/>
      <c r="F34" s="75"/>
      <c r="G34" s="75"/>
      <c r="H34" s="75"/>
      <c r="I34" s="75"/>
      <c r="J34" s="75"/>
      <c r="K34" s="75"/>
      <c r="L34" s="75"/>
      <c r="M34" s="75"/>
      <c r="N34" s="75"/>
      <c r="O34" s="75"/>
      <c r="P34" s="75"/>
      <c r="Q34" s="75"/>
      <c r="R34" s="75"/>
      <c r="S34" s="75"/>
      <c r="T34" s="75"/>
      <c r="U34" s="75"/>
      <c r="V34" s="75"/>
      <c r="W34" s="75"/>
      <c r="X34" s="75"/>
      <c r="Y34" s="75"/>
      <c r="Z34" s="75"/>
      <c r="AA34" s="75"/>
    </row>
    <row r="36" spans="4:28" ht="18" customHeight="1">
      <c r="D36" s="55" t="s">
        <v>12</v>
      </c>
      <c r="E36" s="56"/>
      <c r="F36" s="56"/>
      <c r="G36" s="56"/>
      <c r="H36" s="56"/>
      <c r="I36" s="56"/>
      <c r="J36" s="56"/>
      <c r="K36" s="56"/>
      <c r="L36" s="56"/>
      <c r="M36" s="56"/>
      <c r="N36" s="57"/>
      <c r="R36" s="55" t="s">
        <v>19</v>
      </c>
      <c r="S36" s="56"/>
      <c r="T36" s="56"/>
      <c r="U36" s="56"/>
      <c r="V36" s="56"/>
      <c r="W36" s="56"/>
      <c r="X36" s="56"/>
      <c r="Y36" s="56"/>
      <c r="Z36" s="56"/>
      <c r="AA36" s="56"/>
      <c r="AB36" s="57"/>
    </row>
    <row r="37" spans="4:28" ht="18" customHeight="1">
      <c r="D37" s="16"/>
      <c r="E37" s="49" t="s">
        <v>13</v>
      </c>
      <c r="F37" s="49"/>
      <c r="G37" s="49"/>
      <c r="H37" s="49" t="s">
        <v>16</v>
      </c>
      <c r="I37" s="49"/>
      <c r="J37" s="49"/>
      <c r="K37" s="49"/>
      <c r="L37" s="49"/>
      <c r="M37" s="49"/>
      <c r="N37" s="17"/>
      <c r="R37" s="16"/>
      <c r="S37" s="49" t="s">
        <v>13</v>
      </c>
      <c r="T37" s="49"/>
      <c r="U37" s="49"/>
      <c r="V37" s="49" t="s">
        <v>20</v>
      </c>
      <c r="W37" s="49"/>
      <c r="X37" s="49"/>
      <c r="Y37" s="49"/>
      <c r="Z37" s="49"/>
      <c r="AA37" s="49"/>
      <c r="AB37" s="17"/>
    </row>
    <row r="38" spans="4:28" ht="18" customHeight="1">
      <c r="D38" s="16"/>
      <c r="E38" s="49" t="s">
        <v>14</v>
      </c>
      <c r="F38" s="49"/>
      <c r="G38" s="49"/>
      <c r="H38" s="49" t="s">
        <v>17</v>
      </c>
      <c r="I38" s="49"/>
      <c r="J38" s="49"/>
      <c r="K38" s="49"/>
      <c r="L38" s="49"/>
      <c r="M38" s="49"/>
      <c r="N38" s="17"/>
      <c r="R38" s="16"/>
      <c r="S38" s="49" t="s">
        <v>14</v>
      </c>
      <c r="T38" s="49"/>
      <c r="U38" s="49"/>
      <c r="V38" s="49" t="s">
        <v>21</v>
      </c>
      <c r="W38" s="49"/>
      <c r="X38" s="49"/>
      <c r="Y38" s="49"/>
      <c r="Z38" s="49"/>
      <c r="AA38" s="49"/>
      <c r="AB38" s="17"/>
    </row>
    <row r="39" spans="4:28" ht="18" customHeight="1">
      <c r="D39" s="16"/>
      <c r="E39" s="49" t="s">
        <v>15</v>
      </c>
      <c r="F39" s="49"/>
      <c r="G39" s="49"/>
      <c r="H39" s="82" t="s">
        <v>18</v>
      </c>
      <c r="I39" s="82"/>
      <c r="J39" s="82"/>
      <c r="K39" s="82"/>
      <c r="L39" s="82"/>
      <c r="M39" s="82"/>
      <c r="N39" s="17"/>
      <c r="R39" s="16"/>
      <c r="S39" s="49" t="s">
        <v>15</v>
      </c>
      <c r="T39" s="49"/>
      <c r="U39" s="49"/>
      <c r="V39" s="59" t="s">
        <v>37</v>
      </c>
      <c r="W39" s="59"/>
      <c r="X39" s="59"/>
      <c r="Y39" s="59"/>
      <c r="Z39" s="59"/>
      <c r="AA39" s="59"/>
      <c r="AB39" s="60"/>
    </row>
    <row r="40" spans="4:28" ht="8.1" customHeight="1">
      <c r="D40" s="18"/>
      <c r="E40" s="19"/>
      <c r="F40" s="19"/>
      <c r="G40" s="19"/>
      <c r="H40" s="19"/>
      <c r="I40" s="19"/>
      <c r="J40" s="19"/>
      <c r="K40" s="19"/>
      <c r="L40" s="19"/>
      <c r="M40" s="19"/>
      <c r="N40" s="20"/>
      <c r="R40" s="18"/>
      <c r="S40" s="19"/>
      <c r="T40" s="19"/>
      <c r="U40" s="19"/>
      <c r="V40" s="19"/>
      <c r="W40" s="19"/>
      <c r="X40" s="19"/>
      <c r="Y40" s="19"/>
      <c r="Z40" s="19"/>
      <c r="AA40" s="19"/>
      <c r="AB40" s="20"/>
    </row>
    <row r="42" spans="3:39" s="9" customFormat="1" ht="24.95" customHeight="1">
      <c r="C42" s="23"/>
      <c r="D42" s="61" t="s">
        <v>22</v>
      </c>
      <c r="E42" s="61"/>
      <c r="F42" s="61"/>
      <c r="G42" s="61"/>
      <c r="H42" s="61"/>
      <c r="I42" s="61"/>
      <c r="J42" s="61"/>
      <c r="K42" s="61"/>
      <c r="L42" s="61"/>
      <c r="M42" s="61"/>
      <c r="N42" s="61"/>
      <c r="O42" s="2"/>
      <c r="P42" s="14"/>
      <c r="Q42" s="1"/>
      <c r="R42" s="61" t="s">
        <v>25</v>
      </c>
      <c r="S42" s="61"/>
      <c r="T42" s="61"/>
      <c r="U42" s="61"/>
      <c r="V42" s="61"/>
      <c r="W42" s="61"/>
      <c r="X42" s="61"/>
      <c r="Y42" s="61"/>
      <c r="Z42" s="61"/>
      <c r="AA42" s="61"/>
      <c r="AB42" s="61"/>
      <c r="AC42" s="24"/>
      <c r="AD42" s="31"/>
      <c r="AE42" s="31"/>
      <c r="AF42" s="31"/>
      <c r="AG42" s="31"/>
      <c r="AH42" s="31"/>
      <c r="AI42" s="31"/>
      <c r="AJ42" s="31"/>
      <c r="AK42" s="31"/>
      <c r="AL42" s="31"/>
      <c r="AM42" s="31"/>
    </row>
    <row r="43" spans="3:39" s="9" customFormat="1" ht="5.1" customHeight="1">
      <c r="C43" s="16"/>
      <c r="D43" s="15"/>
      <c r="E43" s="15"/>
      <c r="F43" s="15"/>
      <c r="G43" s="15"/>
      <c r="H43" s="15"/>
      <c r="I43" s="15"/>
      <c r="J43" s="15"/>
      <c r="K43" s="15"/>
      <c r="L43" s="15"/>
      <c r="M43" s="15"/>
      <c r="N43" s="15"/>
      <c r="O43" s="21"/>
      <c r="P43" s="14"/>
      <c r="Q43" s="22"/>
      <c r="R43" s="15"/>
      <c r="S43" s="15"/>
      <c r="T43" s="15"/>
      <c r="U43" s="15"/>
      <c r="V43" s="15"/>
      <c r="W43" s="15"/>
      <c r="X43" s="15"/>
      <c r="Y43" s="15"/>
      <c r="Z43" s="15"/>
      <c r="AA43" s="15"/>
      <c r="AC43" s="17"/>
      <c r="AD43" s="31"/>
      <c r="AE43" s="31"/>
      <c r="AF43" s="31"/>
      <c r="AG43" s="31"/>
      <c r="AH43" s="31"/>
      <c r="AI43" s="31"/>
      <c r="AJ43" s="31"/>
      <c r="AK43" s="31"/>
      <c r="AL43" s="31"/>
      <c r="AM43" s="31"/>
    </row>
    <row r="44" spans="3:39" s="9" customFormat="1" ht="18" customHeight="1">
      <c r="C44" s="16"/>
      <c r="D44" s="62" t="s">
        <v>23</v>
      </c>
      <c r="E44" s="62"/>
      <c r="F44" s="62"/>
      <c r="G44" s="62"/>
      <c r="K44" s="62" t="s">
        <v>23</v>
      </c>
      <c r="L44" s="62"/>
      <c r="M44" s="62"/>
      <c r="N44" s="62"/>
      <c r="O44" s="17"/>
      <c r="Q44" s="16"/>
      <c r="R44" s="62" t="s">
        <v>23</v>
      </c>
      <c r="S44" s="62"/>
      <c r="T44" s="62"/>
      <c r="U44" s="62"/>
      <c r="Y44" s="62" t="s">
        <v>23</v>
      </c>
      <c r="Z44" s="62"/>
      <c r="AA44" s="62"/>
      <c r="AB44" s="62"/>
      <c r="AC44" s="17"/>
      <c r="AD44" s="31"/>
      <c r="AE44" s="31"/>
      <c r="AF44" s="31"/>
      <c r="AG44" s="31"/>
      <c r="AH44" s="31"/>
      <c r="AI44" s="31"/>
      <c r="AJ44" s="31"/>
      <c r="AK44" s="31"/>
      <c r="AL44" s="31"/>
      <c r="AM44" s="31"/>
    </row>
    <row r="45" spans="3:39" s="9" customFormat="1" ht="18" customHeight="1">
      <c r="C45" s="16"/>
      <c r="D45" s="47">
        <f>IF((Y14-Y17&lt;0),0,IF(Y14-Y17&gt;4000,4000,Y14-Y17))</f>
        <v>0</v>
      </c>
      <c r="E45" s="47"/>
      <c r="F45" s="47"/>
      <c r="G45" s="47"/>
      <c r="H45" s="8" t="s">
        <v>26</v>
      </c>
      <c r="I45" s="13">
        <v>0.17</v>
      </c>
      <c r="J45" s="26" t="s">
        <v>24</v>
      </c>
      <c r="K45" s="47">
        <f>D45*I45</f>
        <v>0</v>
      </c>
      <c r="L45" s="47"/>
      <c r="M45" s="47"/>
      <c r="N45" s="47"/>
      <c r="O45" s="27"/>
      <c r="Q45" s="16"/>
      <c r="R45" s="47">
        <f>IF((AD14&lt;0),0,IF(AD14&gt;10000,10000,AD14))</f>
        <v>0</v>
      </c>
      <c r="S45" s="47"/>
      <c r="T45" s="47"/>
      <c r="U45" s="47"/>
      <c r="V45" s="8" t="s">
        <v>26</v>
      </c>
      <c r="W45" s="5">
        <v>0.06</v>
      </c>
      <c r="X45" s="26" t="s">
        <v>24</v>
      </c>
      <c r="Y45" s="47">
        <f>R45*W45</f>
        <v>0</v>
      </c>
      <c r="Z45" s="47"/>
      <c r="AA45" s="47"/>
      <c r="AB45" s="47"/>
      <c r="AC45" s="17"/>
      <c r="AD45" s="31"/>
      <c r="AE45" s="31"/>
      <c r="AF45" s="31"/>
      <c r="AG45" s="31"/>
      <c r="AH45" s="31"/>
      <c r="AI45" s="31"/>
      <c r="AJ45" s="31"/>
      <c r="AK45" s="31"/>
      <c r="AL45" s="31"/>
      <c r="AM45" s="31"/>
    </row>
    <row r="46" spans="3:39" s="9" customFormat="1" ht="18" customHeight="1">
      <c r="C46" s="16"/>
      <c r="D46" s="47">
        <f>IF(Y14-Y17&lt;0,0,IF(Y14-Y17&gt;16000,12000,Y14-Y17-D45))</f>
        <v>0</v>
      </c>
      <c r="E46" s="47"/>
      <c r="F46" s="47"/>
      <c r="G46" s="47"/>
      <c r="H46" s="8" t="s">
        <v>26</v>
      </c>
      <c r="I46" s="13">
        <v>0.3</v>
      </c>
      <c r="J46" s="26" t="s">
        <v>24</v>
      </c>
      <c r="K46" s="47">
        <f>D46*I46</f>
        <v>0</v>
      </c>
      <c r="L46" s="47"/>
      <c r="M46" s="47"/>
      <c r="N46" s="47"/>
      <c r="O46" s="27"/>
      <c r="Q46" s="16"/>
      <c r="R46" s="47">
        <f>IF(AD14&lt;0,0,IF(AD14&gt;17000,7000,AD14-R45))</f>
        <v>0</v>
      </c>
      <c r="S46" s="47"/>
      <c r="T46" s="47"/>
      <c r="U46" s="47"/>
      <c r="V46" s="8" t="s">
        <v>26</v>
      </c>
      <c r="W46" s="5">
        <v>0.2</v>
      </c>
      <c r="X46" s="26" t="s">
        <v>24</v>
      </c>
      <c r="Y46" s="47">
        <f>R46*W46</f>
        <v>0</v>
      </c>
      <c r="Z46" s="47"/>
      <c r="AA46" s="47"/>
      <c r="AB46" s="47"/>
      <c r="AC46" s="17"/>
      <c r="AD46" s="31"/>
      <c r="AE46" s="31"/>
      <c r="AF46" s="31"/>
      <c r="AG46" s="31"/>
      <c r="AH46" s="31"/>
      <c r="AI46" s="31"/>
      <c r="AJ46" s="31"/>
      <c r="AK46" s="31"/>
      <c r="AL46" s="31"/>
      <c r="AM46" s="31"/>
    </row>
    <row r="47" spans="3:39" s="9" customFormat="1" ht="18" customHeight="1">
      <c r="C47" s="16"/>
      <c r="D47" s="47">
        <f>IF((Y14-Y17)&gt;16000,Y14-Y17-D45-D46,0)</f>
        <v>0</v>
      </c>
      <c r="E47" s="47"/>
      <c r="F47" s="47"/>
      <c r="G47" s="47"/>
      <c r="H47" s="8" t="s">
        <v>26</v>
      </c>
      <c r="I47" s="13">
        <v>0.4</v>
      </c>
      <c r="J47" s="26" t="s">
        <v>24</v>
      </c>
      <c r="K47" s="44">
        <f>D47*I47</f>
        <v>0</v>
      </c>
      <c r="L47" s="44"/>
      <c r="M47" s="44"/>
      <c r="N47" s="44"/>
      <c r="O47" s="27"/>
      <c r="Q47" s="16"/>
      <c r="R47" s="47">
        <f>IF((AD14)&gt;17000,AD14-R45-R46,0)</f>
        <v>0</v>
      </c>
      <c r="S47" s="47"/>
      <c r="T47" s="47"/>
      <c r="U47" s="47"/>
      <c r="V47" s="8" t="s">
        <v>26</v>
      </c>
      <c r="W47" s="5">
        <v>0.28</v>
      </c>
      <c r="X47" s="26" t="s">
        <v>24</v>
      </c>
      <c r="Y47" s="47">
        <f>R47*W47</f>
        <v>0</v>
      </c>
      <c r="Z47" s="47"/>
      <c r="AA47" s="47"/>
      <c r="AB47" s="47"/>
      <c r="AC47" s="17"/>
      <c r="AD47" s="31"/>
      <c r="AE47" s="31"/>
      <c r="AF47" s="31"/>
      <c r="AG47" s="31"/>
      <c r="AH47" s="31"/>
      <c r="AI47" s="31"/>
      <c r="AJ47" s="31"/>
      <c r="AK47" s="31"/>
      <c r="AL47" s="31"/>
      <c r="AM47" s="31"/>
    </row>
    <row r="48" spans="3:39" s="9" customFormat="1" ht="18" customHeight="1" thickBot="1">
      <c r="C48" s="16"/>
      <c r="D48" s="48">
        <f>SUM(D45:D47)</f>
        <v>0</v>
      </c>
      <c r="E48" s="48"/>
      <c r="F48" s="48"/>
      <c r="G48" s="48"/>
      <c r="I48" s="5"/>
      <c r="K48" s="52">
        <f>SUM(K45:N47)</f>
        <v>0</v>
      </c>
      <c r="L48" s="52"/>
      <c r="M48" s="52"/>
      <c r="N48" s="52"/>
      <c r="O48" s="27"/>
      <c r="Q48" s="16"/>
      <c r="R48" s="48">
        <f>SUM(R45:U47)</f>
        <v>0</v>
      </c>
      <c r="S48" s="48"/>
      <c r="T48" s="48"/>
      <c r="U48" s="48"/>
      <c r="V48" s="28"/>
      <c r="Y48" s="48">
        <f>SUM(Y45:AB47)</f>
        <v>0</v>
      </c>
      <c r="Z48" s="48"/>
      <c r="AA48" s="48"/>
      <c r="AB48" s="48"/>
      <c r="AC48" s="17"/>
      <c r="AD48" s="31"/>
      <c r="AE48" s="31"/>
      <c r="AF48" s="31"/>
      <c r="AG48" s="31"/>
      <c r="AH48" s="31"/>
      <c r="AI48" s="31"/>
      <c r="AJ48" s="31"/>
      <c r="AK48" s="31"/>
      <c r="AL48" s="31"/>
      <c r="AM48" s="31"/>
    </row>
    <row r="49" spans="3:39" s="9" customFormat="1" ht="18" customHeight="1" thickTop="1">
      <c r="C49" s="16"/>
      <c r="D49" s="58"/>
      <c r="E49" s="49"/>
      <c r="F49" s="49"/>
      <c r="G49" s="49"/>
      <c r="O49" s="17"/>
      <c r="Q49" s="16"/>
      <c r="AC49" s="17"/>
      <c r="AD49" s="31"/>
      <c r="AE49" s="31"/>
      <c r="AF49" s="31"/>
      <c r="AG49" s="31"/>
      <c r="AH49" s="31"/>
      <c r="AI49" s="31"/>
      <c r="AJ49" s="31"/>
      <c r="AK49" s="31"/>
      <c r="AL49" s="31"/>
      <c r="AM49" s="31"/>
    </row>
    <row r="50" spans="3:39" s="9" customFormat="1" ht="18" customHeight="1">
      <c r="C50" s="16"/>
      <c r="O50" s="17"/>
      <c r="Q50" s="16"/>
      <c r="R50" s="47">
        <f>IF((AI14&lt;0),0,IF(AI14&gt;17000,17000,AI14))</f>
        <v>0</v>
      </c>
      <c r="S50" s="47"/>
      <c r="T50" s="47"/>
      <c r="U50" s="47"/>
      <c r="V50" s="8" t="s">
        <v>26</v>
      </c>
      <c r="W50" s="13">
        <v>0.16</v>
      </c>
      <c r="X50" s="8" t="s">
        <v>24</v>
      </c>
      <c r="Y50" s="47">
        <f>R50*W50</f>
        <v>0</v>
      </c>
      <c r="Z50" s="47"/>
      <c r="AA50" s="47"/>
      <c r="AB50" s="47"/>
      <c r="AC50" s="17"/>
      <c r="AD50" s="31"/>
      <c r="AE50" s="31"/>
      <c r="AF50" s="31"/>
      <c r="AG50" s="31"/>
      <c r="AH50" s="31"/>
      <c r="AI50" s="31"/>
      <c r="AJ50" s="31"/>
      <c r="AK50" s="31"/>
      <c r="AL50" s="31"/>
      <c r="AM50" s="31"/>
    </row>
    <row r="51" spans="3:39" s="9" customFormat="1" ht="18" customHeight="1">
      <c r="C51" s="16"/>
      <c r="O51" s="17"/>
      <c r="Q51" s="16"/>
      <c r="R51" s="47">
        <f>IF(AI14&lt;0,0,IF(AI14&gt;25000.5,8000,AI14-R50))</f>
        <v>0</v>
      </c>
      <c r="S51" s="47"/>
      <c r="T51" s="47"/>
      <c r="U51" s="47"/>
      <c r="V51" s="8" t="s">
        <v>26</v>
      </c>
      <c r="W51" s="13">
        <v>0.19</v>
      </c>
      <c r="X51" s="8" t="s">
        <v>24</v>
      </c>
      <c r="Y51" s="47">
        <f aca="true" t="shared" si="0" ref="Y51:Y57">R51*W51</f>
        <v>0</v>
      </c>
      <c r="Z51" s="47"/>
      <c r="AA51" s="47"/>
      <c r="AB51" s="47"/>
      <c r="AC51" s="17"/>
      <c r="AD51" s="31"/>
      <c r="AE51" s="50"/>
      <c r="AF51" s="50"/>
      <c r="AG51" s="50"/>
      <c r="AH51" s="31"/>
      <c r="AI51" s="31"/>
      <c r="AJ51" s="31"/>
      <c r="AK51" s="31"/>
      <c r="AL51" s="31"/>
      <c r="AM51" s="31"/>
    </row>
    <row r="52" spans="3:39" s="9" customFormat="1" ht="18" customHeight="1">
      <c r="C52" s="16"/>
      <c r="D52" s="49" t="s">
        <v>27</v>
      </c>
      <c r="E52" s="49"/>
      <c r="F52" s="49"/>
      <c r="G52" s="49"/>
      <c r="H52" s="49"/>
      <c r="I52" s="49"/>
      <c r="J52" s="49"/>
      <c r="K52" s="49"/>
      <c r="L52" s="49"/>
      <c r="M52" s="49"/>
      <c r="N52" s="49"/>
      <c r="O52" s="17"/>
      <c r="Q52" s="16"/>
      <c r="R52" s="47">
        <f>IF(AI14&lt;0,0,IF(AI14&gt;40000.5,15000,AI14-R51-R50))</f>
        <v>0</v>
      </c>
      <c r="S52" s="47"/>
      <c r="T52" s="47"/>
      <c r="U52" s="47"/>
      <c r="V52" s="8" t="s">
        <v>26</v>
      </c>
      <c r="W52" s="13">
        <v>0.25</v>
      </c>
      <c r="X52" s="8" t="s">
        <v>24</v>
      </c>
      <c r="Y52" s="47">
        <f t="shared" si="0"/>
        <v>0</v>
      </c>
      <c r="Z52" s="47"/>
      <c r="AA52" s="47"/>
      <c r="AB52" s="47"/>
      <c r="AC52" s="17"/>
      <c r="AD52" s="31"/>
      <c r="AE52" s="31"/>
      <c r="AF52" s="31"/>
      <c r="AG52" s="31"/>
      <c r="AH52" s="31"/>
      <c r="AI52" s="31"/>
      <c r="AJ52" s="31"/>
      <c r="AK52" s="31"/>
      <c r="AL52" s="31"/>
      <c r="AM52" s="31"/>
    </row>
    <row r="53" spans="3:39" s="9" customFormat="1" ht="18" customHeight="1">
      <c r="C53" s="16"/>
      <c r="D53" s="8" t="s">
        <v>28</v>
      </c>
      <c r="E53" s="46" t="s">
        <v>35</v>
      </c>
      <c r="F53" s="46"/>
      <c r="G53" s="46"/>
      <c r="H53" s="46"/>
      <c r="I53" s="46"/>
      <c r="J53" s="46"/>
      <c r="K53" s="47">
        <f>IF(K48=0,0,IF((K48*0.02)&gt;300,K48*0.02,0))</f>
        <v>0</v>
      </c>
      <c r="L53" s="47"/>
      <c r="M53" s="47"/>
      <c r="N53" s="47"/>
      <c r="O53" s="17"/>
      <c r="Q53" s="16"/>
      <c r="R53" s="47">
        <f>IF(AI14&lt;0,0,IF(AI14&gt;105000.5,65000,AI14-R52-R51-R50))</f>
        <v>0</v>
      </c>
      <c r="S53" s="47"/>
      <c r="T53" s="47"/>
      <c r="U53" s="47"/>
      <c r="V53" s="8" t="s">
        <v>26</v>
      </c>
      <c r="W53" s="13">
        <v>0.28</v>
      </c>
      <c r="X53" s="8" t="s">
        <v>24</v>
      </c>
      <c r="Y53" s="47">
        <f t="shared" si="0"/>
        <v>0</v>
      </c>
      <c r="Z53" s="47"/>
      <c r="AA53" s="47"/>
      <c r="AB53" s="47"/>
      <c r="AC53" s="17"/>
      <c r="AD53" s="31"/>
      <c r="AE53" s="31"/>
      <c r="AF53" s="31"/>
      <c r="AG53" s="31"/>
      <c r="AH53" s="31"/>
      <c r="AI53" s="31"/>
      <c r="AJ53" s="31"/>
      <c r="AK53" s="31"/>
      <c r="AL53" s="31"/>
      <c r="AM53" s="31"/>
    </row>
    <row r="54" spans="3:39" s="9" customFormat="1" ht="18" customHeight="1">
      <c r="C54" s="16"/>
      <c r="D54" s="8" t="s">
        <v>28</v>
      </c>
      <c r="E54" s="43">
        <v>300</v>
      </c>
      <c r="F54" s="43"/>
      <c r="G54" s="43"/>
      <c r="H54" s="43"/>
      <c r="I54" s="43"/>
      <c r="K54" s="44">
        <f>IF(K48=0,0,IF((K48*0.02)&lt;300,300,0))</f>
        <v>0</v>
      </c>
      <c r="L54" s="44"/>
      <c r="M54" s="44"/>
      <c r="N54" s="44"/>
      <c r="O54" s="17"/>
      <c r="Q54" s="16"/>
      <c r="R54" s="47">
        <f>IF(AI14&lt;0,0,IF(AI14&gt;500000.5,395000,AI14-R53-R52-R51-R50))</f>
        <v>0</v>
      </c>
      <c r="S54" s="47"/>
      <c r="T54" s="47"/>
      <c r="U54" s="47"/>
      <c r="V54" s="8" t="s">
        <v>26</v>
      </c>
      <c r="W54" s="13">
        <v>0.25</v>
      </c>
      <c r="X54" s="8" t="s">
        <v>24</v>
      </c>
      <c r="Y54" s="47">
        <f t="shared" si="0"/>
        <v>0</v>
      </c>
      <c r="Z54" s="47"/>
      <c r="AA54" s="47"/>
      <c r="AB54" s="47"/>
      <c r="AC54" s="17"/>
      <c r="AD54" s="31"/>
      <c r="AE54" s="31"/>
      <c r="AF54" s="31"/>
      <c r="AG54" s="31"/>
      <c r="AH54" s="31"/>
      <c r="AI54" s="31"/>
      <c r="AJ54" s="31"/>
      <c r="AK54" s="31"/>
      <c r="AL54" s="31"/>
      <c r="AM54" s="31"/>
    </row>
    <row r="55" spans="3:39" s="9" customFormat="1" ht="18" customHeight="1">
      <c r="C55" s="16"/>
      <c r="K55" s="45">
        <f>SUM(K53:N54)</f>
        <v>0</v>
      </c>
      <c r="L55" s="45"/>
      <c r="M55" s="45"/>
      <c r="N55" s="45"/>
      <c r="O55" s="17"/>
      <c r="Q55" s="16"/>
      <c r="R55" s="47">
        <f>IF(AI14&lt;0,0,IF(AI14&gt;700000.5,200000,AI14-R54-R53-R52-R51-R50))</f>
        <v>0</v>
      </c>
      <c r="S55" s="47"/>
      <c r="T55" s="47"/>
      <c r="U55" s="47"/>
      <c r="V55" s="8" t="s">
        <v>26</v>
      </c>
      <c r="W55" s="13">
        <v>0.18</v>
      </c>
      <c r="X55" s="8" t="s">
        <v>24</v>
      </c>
      <c r="Y55" s="47">
        <f t="shared" si="0"/>
        <v>0</v>
      </c>
      <c r="Z55" s="47"/>
      <c r="AA55" s="47"/>
      <c r="AB55" s="47"/>
      <c r="AC55" s="17"/>
      <c r="AD55" s="31"/>
      <c r="AE55" s="31"/>
      <c r="AF55" s="31"/>
      <c r="AG55" s="31"/>
      <c r="AH55" s="31"/>
      <c r="AI55" s="31"/>
      <c r="AJ55" s="31"/>
      <c r="AK55" s="31"/>
      <c r="AL55" s="31"/>
      <c r="AM55" s="31"/>
    </row>
    <row r="56" spans="3:39" s="9" customFormat="1" ht="18" customHeight="1">
      <c r="C56" s="16"/>
      <c r="O56" s="17"/>
      <c r="Q56" s="16"/>
      <c r="R56" s="47">
        <f>IF(AI14&lt;0,0,IF(AI14&gt;1000000.5,300000,AI14-R55-R54-R53-R52-R51-R50))</f>
        <v>0</v>
      </c>
      <c r="S56" s="47"/>
      <c r="T56" s="47"/>
      <c r="U56" s="47"/>
      <c r="V56" s="8" t="s">
        <v>26</v>
      </c>
      <c r="W56" s="13">
        <v>0.1</v>
      </c>
      <c r="X56" s="8" t="s">
        <v>24</v>
      </c>
      <c r="Y56" s="47">
        <f t="shared" si="0"/>
        <v>0</v>
      </c>
      <c r="Z56" s="47"/>
      <c r="AA56" s="47"/>
      <c r="AB56" s="47"/>
      <c r="AC56" s="17"/>
      <c r="AD56" s="31"/>
      <c r="AE56" s="31"/>
      <c r="AF56" s="31"/>
      <c r="AG56" s="31"/>
      <c r="AH56" s="31"/>
      <c r="AI56" s="31"/>
      <c r="AJ56" s="31"/>
      <c r="AK56" s="31"/>
      <c r="AL56" s="31"/>
      <c r="AM56" s="31"/>
    </row>
    <row r="57" spans="3:39" s="9" customFormat="1" ht="18" customHeight="1">
      <c r="C57" s="16"/>
      <c r="L57" s="29"/>
      <c r="M57" s="29"/>
      <c r="N57" s="29"/>
      <c r="O57" s="17"/>
      <c r="Q57" s="16"/>
      <c r="R57" s="47">
        <f>IF((AI14)&gt;1000000,AI14-R55-R56-R54-R53-R52-R51-R50,0)</f>
        <v>0</v>
      </c>
      <c r="S57" s="47"/>
      <c r="T57" s="47"/>
      <c r="U57" s="47"/>
      <c r="V57" s="8" t="s">
        <v>26</v>
      </c>
      <c r="W57" s="13">
        <v>0.05</v>
      </c>
      <c r="X57" s="8" t="s">
        <v>24</v>
      </c>
      <c r="Y57" s="47">
        <f t="shared" si="0"/>
        <v>0</v>
      </c>
      <c r="Z57" s="47"/>
      <c r="AA57" s="47"/>
      <c r="AB57" s="47"/>
      <c r="AC57" s="17"/>
      <c r="AD57" s="31"/>
      <c r="AE57" s="31"/>
      <c r="AF57" s="31"/>
      <c r="AG57" s="31"/>
      <c r="AH57" s="31"/>
      <c r="AI57" s="31"/>
      <c r="AJ57" s="31"/>
      <c r="AK57" s="31"/>
      <c r="AL57" s="31"/>
      <c r="AM57" s="31"/>
    </row>
    <row r="58" spans="3:39" s="9" customFormat="1" ht="18" customHeight="1" thickBot="1">
      <c r="C58" s="16"/>
      <c r="O58" s="17"/>
      <c r="Q58" s="16"/>
      <c r="R58" s="48">
        <f>SUM(R50:U57)</f>
        <v>0</v>
      </c>
      <c r="S58" s="48"/>
      <c r="T58" s="48"/>
      <c r="U58" s="48"/>
      <c r="Y58" s="48">
        <f>SUM(Y50:AB57)</f>
        <v>0</v>
      </c>
      <c r="Z58" s="48"/>
      <c r="AA58" s="48"/>
      <c r="AB58" s="48"/>
      <c r="AC58" s="17"/>
      <c r="AD58" s="31"/>
      <c r="AE58" s="31"/>
      <c r="AF58" s="31"/>
      <c r="AG58" s="31"/>
      <c r="AH58" s="31"/>
      <c r="AI58" s="31"/>
      <c r="AJ58" s="31"/>
      <c r="AK58" s="31"/>
      <c r="AL58" s="31"/>
      <c r="AM58" s="31"/>
    </row>
    <row r="59" spans="3:39" s="9" customFormat="1" ht="18" customHeight="1" thickTop="1">
      <c r="C59" s="16"/>
      <c r="O59" s="17"/>
      <c r="Q59" s="16"/>
      <c r="AC59" s="17"/>
      <c r="AD59" s="31"/>
      <c r="AE59" s="31"/>
      <c r="AF59" s="31"/>
      <c r="AG59" s="31"/>
      <c r="AH59" s="31"/>
      <c r="AI59" s="31"/>
      <c r="AJ59" s="31"/>
      <c r="AK59" s="31"/>
      <c r="AL59" s="31"/>
      <c r="AM59" s="31"/>
    </row>
    <row r="60" spans="3:39" s="9" customFormat="1" ht="18" customHeight="1" thickBot="1">
      <c r="C60" s="16"/>
      <c r="D60" s="9" t="s">
        <v>30</v>
      </c>
      <c r="K60" s="41">
        <f>K48-K55</f>
        <v>0</v>
      </c>
      <c r="L60" s="42"/>
      <c r="M60" s="42"/>
      <c r="N60" s="42"/>
      <c r="O60" s="17"/>
      <c r="Q60" s="16"/>
      <c r="R60" s="4" t="s">
        <v>30</v>
      </c>
      <c r="Y60" s="41">
        <f>Y48+Y58</f>
        <v>0</v>
      </c>
      <c r="Z60" s="42"/>
      <c r="AA60" s="42"/>
      <c r="AB60" s="42"/>
      <c r="AC60" s="17"/>
      <c r="AD60" s="31"/>
      <c r="AE60" s="31"/>
      <c r="AF60" s="31"/>
      <c r="AG60" s="31"/>
      <c r="AH60" s="31"/>
      <c r="AI60" s="31"/>
      <c r="AJ60" s="31"/>
      <c r="AK60" s="31"/>
      <c r="AL60" s="31"/>
      <c r="AM60" s="31"/>
    </row>
    <row r="61" spans="3:39" s="9" customFormat="1" ht="18" customHeight="1" thickTop="1">
      <c r="C61" s="16"/>
      <c r="O61" s="17"/>
      <c r="Q61" s="16"/>
      <c r="AC61" s="17"/>
      <c r="AD61" s="31"/>
      <c r="AE61" s="31"/>
      <c r="AF61" s="31"/>
      <c r="AG61" s="31"/>
      <c r="AH61" s="31"/>
      <c r="AI61" s="31"/>
      <c r="AJ61" s="31"/>
      <c r="AK61" s="31"/>
      <c r="AL61" s="31"/>
      <c r="AM61" s="31"/>
    </row>
    <row r="62" spans="3:39" s="9" customFormat="1" ht="18" customHeight="1">
      <c r="C62" s="16"/>
      <c r="D62" s="9" t="s">
        <v>31</v>
      </c>
      <c r="L62" s="78" t="str">
        <f>IF(K48=0,"",K60/Y14)</f>
        <v/>
      </c>
      <c r="M62" s="78"/>
      <c r="N62" s="78"/>
      <c r="O62" s="17"/>
      <c r="Q62" s="16"/>
      <c r="R62" s="9" t="s">
        <v>31</v>
      </c>
      <c r="Z62" s="78" t="str">
        <f>IF(Y60=0,"",IF(Y14&gt;25000.5,Y60/Y14,Y60/Y14))</f>
        <v/>
      </c>
      <c r="AA62" s="78"/>
      <c r="AB62" s="78"/>
      <c r="AC62" s="17"/>
      <c r="AD62" s="31"/>
      <c r="AE62" s="31"/>
      <c r="AF62" s="31"/>
      <c r="AG62" s="31"/>
      <c r="AH62" s="31"/>
      <c r="AI62" s="31"/>
      <c r="AJ62" s="31"/>
      <c r="AK62" s="31"/>
      <c r="AL62" s="31"/>
      <c r="AM62" s="31"/>
    </row>
    <row r="63" spans="3:39" s="9" customFormat="1" ht="18" customHeight="1">
      <c r="C63" s="18"/>
      <c r="D63" s="19"/>
      <c r="E63" s="19"/>
      <c r="F63" s="19"/>
      <c r="G63" s="19"/>
      <c r="H63" s="19"/>
      <c r="I63" s="19"/>
      <c r="J63" s="19"/>
      <c r="K63" s="19"/>
      <c r="L63" s="19"/>
      <c r="M63" s="19"/>
      <c r="N63" s="19"/>
      <c r="O63" s="20"/>
      <c r="Q63" s="18"/>
      <c r="R63" s="19"/>
      <c r="S63" s="19"/>
      <c r="T63" s="19"/>
      <c r="U63" s="19"/>
      <c r="V63" s="19"/>
      <c r="W63" s="19"/>
      <c r="X63" s="19"/>
      <c r="Y63" s="19"/>
      <c r="Z63" s="19"/>
      <c r="AA63" s="19"/>
      <c r="AB63" s="19"/>
      <c r="AC63" s="20"/>
      <c r="AD63" s="31"/>
      <c r="AE63" s="31"/>
      <c r="AF63" s="31"/>
      <c r="AG63" s="31"/>
      <c r="AH63" s="31"/>
      <c r="AI63" s="31"/>
      <c r="AJ63" s="31"/>
      <c r="AK63" s="31"/>
      <c r="AL63" s="31"/>
      <c r="AM63" s="31"/>
    </row>
    <row r="64" spans="3:39" s="35" customFormat="1" ht="18" customHeight="1">
      <c r="C64" s="39" t="s">
        <v>39</v>
      </c>
      <c r="AD64" s="31"/>
      <c r="AE64" s="31"/>
      <c r="AF64" s="31"/>
      <c r="AG64" s="31"/>
      <c r="AH64" s="31"/>
      <c r="AI64" s="31"/>
      <c r="AJ64" s="31"/>
      <c r="AK64" s="31"/>
      <c r="AL64" s="31"/>
      <c r="AM64" s="31"/>
    </row>
    <row r="65" spans="3:29" ht="18" customHeight="1">
      <c r="C65" s="40" t="s">
        <v>38</v>
      </c>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row>
    <row r="66" spans="3:29" ht="18" customHeight="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3:29" ht="18" customHeight="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row>
    <row r="68" spans="3:29" ht="18" customHeight="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row>
    <row r="69" spans="3:20" ht="18" customHeight="1">
      <c r="C69" s="37"/>
      <c r="D69" s="37"/>
      <c r="E69" s="37"/>
      <c r="F69" s="37"/>
      <c r="G69" s="37"/>
      <c r="H69" s="37"/>
      <c r="I69" s="37"/>
      <c r="J69" s="37"/>
      <c r="K69" s="37"/>
      <c r="L69" s="37"/>
      <c r="M69" s="37"/>
      <c r="N69" s="37"/>
      <c r="O69" s="37"/>
      <c r="P69" s="37"/>
      <c r="Q69" s="37"/>
      <c r="R69" s="37"/>
      <c r="S69" s="37"/>
      <c r="T69" s="37"/>
    </row>
    <row r="70" spans="3:19" ht="18" customHeight="1">
      <c r="C70" s="36"/>
      <c r="D70" s="36"/>
      <c r="E70" s="36"/>
      <c r="F70" s="36"/>
      <c r="G70" s="36"/>
      <c r="H70" s="36"/>
      <c r="I70" s="36"/>
      <c r="J70" s="36"/>
      <c r="K70" s="36"/>
      <c r="L70" s="36"/>
      <c r="M70" s="36"/>
      <c r="N70" s="36"/>
      <c r="O70" s="36"/>
      <c r="P70" s="36"/>
      <c r="Q70" s="36"/>
      <c r="R70" s="36"/>
      <c r="S70" s="36"/>
    </row>
  </sheetData>
  <sheetProtection password="F521" sheet="1" objects="1" scenarios="1" selectLockedCells="1"/>
  <mergeCells count="84">
    <mergeCell ref="R47:U47"/>
    <mergeCell ref="R48:U48"/>
    <mergeCell ref="H37:M37"/>
    <mergeCell ref="H38:M38"/>
    <mergeCell ref="H39:M39"/>
    <mergeCell ref="R42:AB42"/>
    <mergeCell ref="R44:U44"/>
    <mergeCell ref="R45:U45"/>
    <mergeCell ref="R46:U46"/>
    <mergeCell ref="Y45:AB45"/>
    <mergeCell ref="Y46:AB46"/>
    <mergeCell ref="Y48:AB48"/>
    <mergeCell ref="Y47:AB47"/>
    <mergeCell ref="D15:U15"/>
    <mergeCell ref="L62:N62"/>
    <mergeCell ref="Z62:AB62"/>
    <mergeCell ref="Y50:AB50"/>
    <mergeCell ref="Y51:AB51"/>
    <mergeCell ref="Y52:AB52"/>
    <mergeCell ref="R50:U50"/>
    <mergeCell ref="R51:U51"/>
    <mergeCell ref="R52:U52"/>
    <mergeCell ref="R53:U53"/>
    <mergeCell ref="R54:U54"/>
    <mergeCell ref="R55:U55"/>
    <mergeCell ref="Y44:AB44"/>
    <mergeCell ref="K60:N60"/>
    <mergeCell ref="AD14:AG15"/>
    <mergeCell ref="AI14:AL15"/>
    <mergeCell ref="S37:U37"/>
    <mergeCell ref="S38:U38"/>
    <mergeCell ref="S39:U39"/>
    <mergeCell ref="V37:AA37"/>
    <mergeCell ref="V38:AA38"/>
    <mergeCell ref="D17:U18"/>
    <mergeCell ref="C23:AB23"/>
    <mergeCell ref="D28:AB32"/>
    <mergeCell ref="D34:AA34"/>
    <mergeCell ref="B5:AC6"/>
    <mergeCell ref="C8:AB10"/>
    <mergeCell ref="Y14:AB15"/>
    <mergeCell ref="Y17:AB18"/>
    <mergeCell ref="D20:AB21"/>
    <mergeCell ref="C12:AA12"/>
    <mergeCell ref="D14:U14"/>
    <mergeCell ref="D44:G44"/>
    <mergeCell ref="K44:N44"/>
    <mergeCell ref="D45:G45"/>
    <mergeCell ref="D46:G46"/>
    <mergeCell ref="D47:G47"/>
    <mergeCell ref="E37:G37"/>
    <mergeCell ref="E38:G38"/>
    <mergeCell ref="E39:G39"/>
    <mergeCell ref="AE51:AG51"/>
    <mergeCell ref="C25:V26"/>
    <mergeCell ref="K48:N48"/>
    <mergeCell ref="K47:N47"/>
    <mergeCell ref="K46:N46"/>
    <mergeCell ref="K45:N45"/>
    <mergeCell ref="X25:AB26"/>
    <mergeCell ref="D36:N36"/>
    <mergeCell ref="R36:AB36"/>
    <mergeCell ref="D49:G49"/>
    <mergeCell ref="V39:AB39"/>
    <mergeCell ref="D42:N42"/>
    <mergeCell ref="D48:G48"/>
    <mergeCell ref="D52:J52"/>
    <mergeCell ref="K52:N52"/>
    <mergeCell ref="K53:N53"/>
    <mergeCell ref="R56:U56"/>
    <mergeCell ref="Y56:AB56"/>
    <mergeCell ref="E53:J53"/>
    <mergeCell ref="Y53:AB53"/>
    <mergeCell ref="Y54:AB54"/>
    <mergeCell ref="Y55:AB55"/>
    <mergeCell ref="R57:U57"/>
    <mergeCell ref="Y57:AB57"/>
    <mergeCell ref="C65:AC66"/>
    <mergeCell ref="Y60:AB60"/>
    <mergeCell ref="E54:I54"/>
    <mergeCell ref="K54:N54"/>
    <mergeCell ref="K55:N55"/>
    <mergeCell ref="Y58:AB58"/>
    <mergeCell ref="R58:U58"/>
  </mergeCells>
  <hyperlinks>
    <hyperlink ref="H39" r:id="rId1" display="mailto:paye@gibraltar.gov.gi"/>
    <hyperlink ref="V39" r:id="rId2" display="mailto:selfemployed@gibraltar.gi"/>
  </hyperlinks>
  <printOptions horizontalCentered="1" verticalCentered="1"/>
  <pageMargins left="0.2362204724409449" right="0.1968503937007874" top="0.2755905511811024" bottom="0.5118110236220472" header="0.1968503937007874" footer="0.5118110236220472"/>
  <pageSetup fitToHeight="1" fitToWidth="1" horizontalDpi="600" verticalDpi="600" orientation="portrait" scale="63"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M9:M9"/>
  <sheetViews>
    <sheetView showGridLines="0" showRowColHeaders="0" workbookViewId="0" topLeftCell="A1">
      <selection activeCell="O14" sqref="O14"/>
    </sheetView>
  </sheetViews>
  <sheetFormatPr defaultColWidth="9.140625" defaultRowHeight="15"/>
  <sheetData>
    <row r="9" ht="18.75">
      <c r="M9" s="34"/>
    </row>
  </sheetData>
  <sheetProtection password="F521" sheet="1" objects="1" scenarios="1"/>
  <printOptions horizontalCentered="1" verticalCentered="1"/>
  <pageMargins left="0.5118110236220472" right="0.31496062992125984" top="0.4724409448818898" bottom="0.5118110236220472" header="0.31496062992125984" footer="0.31496062992125984"/>
  <pageSetup fitToHeight="1" fitToWidth="1" horizontalDpi="600" verticalDpi="600" orientation="portrait" scale="89" r:id="rId4"/>
  <drawing r:id="rId3"/>
  <legacyDrawing r:id="rId2"/>
  <oleObjects>
    <oleObject progId="Document" shapeId="205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john.lester</dc:creator>
  <cp:keywords/>
  <dc:description/>
  <cp:lastModifiedBy>susan.borge</cp:lastModifiedBy>
  <cp:lastPrinted>2012-03-26T15:13:26Z</cp:lastPrinted>
  <dcterms:created xsi:type="dcterms:W3CDTF">2011-07-04T06:44:56Z</dcterms:created>
  <dcterms:modified xsi:type="dcterms:W3CDTF">2012-04-03T13:52:25Z</dcterms:modified>
  <cp:category/>
  <cp:version/>
  <cp:contentType/>
  <cp:contentStatus/>
</cp:coreProperties>
</file>